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<sst xmlns="http://schemas.openxmlformats.org/spreadsheetml/2006/main" count="61" uniqueCount="60">
  <si>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</si>
  <si>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</si>
  <si>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</si>
  <si>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</si>
  <si>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</si>
  <si>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</si>
  <si>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</si>
  <si>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</si>
  <si>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</si>
  <si>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</si>
  <si>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</si>
  <si>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</si>
  <si>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</si>
  <si>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</si>
  <si>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</si>
  <si>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</si>
  <si>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</si>
  <si>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</si>
  <si>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</si>
  <si>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</si>
  <si>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</si>
  <si>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</si>
  <si>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</si>
  <si>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PR / Rs</t>
  </si>
  <si>
    <t>Kp</t>
  </si>
  <si>
    <t>Kpu</t>
  </si>
  <si>
    <t>Pom</t>
  </si>
  <si>
    <t>Iks</t>
  </si>
  <si>
    <t>St</t>
  </si>
  <si>
    <t>Plp</t>
  </si>
  <si>
    <t>Pl</t>
  </si>
  <si>
    <t>Ov-h</t>
  </si>
  <si>
    <t>Dn</t>
  </si>
  <si>
    <t>Nar</t>
  </si>
  <si>
    <t>Rz</t>
  </si>
  <si>
    <t>Coefficient</t>
  </si>
  <si>
    <t>Quota</t>
  </si>
  <si>
    <t>1st half</t>
  </si>
  <si>
    <t>projected</t>
  </si>
  <si>
    <t>2002*</t>
  </si>
  <si>
    <t>Average</t>
  </si>
  <si>
    <t>1½ -year</t>
  </si>
  <si>
    <t>4½-year</t>
  </si>
  <si>
    <t>needed**</t>
  </si>
  <si>
    <t>Municipal Court -- Case Filings</t>
  </si>
  <si>
    <t>Livno</t>
  </si>
  <si>
    <t>OV 1</t>
  </si>
  <si>
    <t>OV 2</t>
  </si>
  <si>
    <t>estimated</t>
  </si>
  <si>
    <t xml:space="preserve">total judges </t>
  </si>
  <si>
    <t>CASELOAD INDEX (the number of judges needed to cover the core caseload)</t>
  </si>
  <si>
    <t xml:space="preserve">Bankrupcty and Liquidation cases from the Cantonal Court, to be handled by the new Commericial Division </t>
  </si>
  <si>
    <t>RL</t>
  </si>
  <si>
    <t>Caseload Index from the other Municipal Courts consolidated with this one</t>
  </si>
  <si>
    <t>Drvar</t>
  </si>
  <si>
    <t>Tomislavgrad</t>
  </si>
  <si>
    <t>ADJUSTED CASELOAD INDEX (Livno and Tomislavgrad only)</t>
  </si>
  <si>
    <t>ADJUSTED CASELOAD INDEX (Including Drvar Branch)</t>
  </si>
  <si>
    <t>Plus commercial cases to be handled by the new Commercial Division</t>
  </si>
  <si>
    <t>Adjusted Caseload Index from Drvar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</si>
</sst>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68"/>
  <sheetViews>
    <sheetView tabSelected="1" workbookViewId="0" topLeftCell="A31">
      <selection activeCell="A58" sqref="A5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45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42</v>
      </c>
      <c r="I5" s="6" t="s">
        <v>41</v>
      </c>
      <c r="J5" s="6" t="s">
        <v>48</v>
      </c>
      <c r="K5" s="5"/>
      <c r="L5" s="7" t="s">
        <v>49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40</v>
      </c>
      <c r="I6" s="9" t="s">
        <v>40</v>
      </c>
      <c r="J6" s="9" t="s">
        <v>36</v>
      </c>
      <c r="K6" s="9" t="s">
        <v>35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113</v>
      </c>
      <c r="C8" s="12">
        <v>115</v>
      </c>
      <c r="D8" s="12">
        <v>133</v>
      </c>
      <c r="E8" s="12">
        <v>127</v>
      </c>
      <c r="F8" s="12">
        <v>34</v>
      </c>
      <c r="G8" s="12">
        <f>PRODUCT(F8,2)</f>
        <v>68</v>
      </c>
      <c r="H8" s="12">
        <f aca="true" t="shared" si="0" ref="H8:H21">AVERAGE(B8,C8,D8,E8,G8)</f>
        <v>111.2</v>
      </c>
      <c r="I8" s="12">
        <f aca="true" t="shared" si="1" ref="I8:I21">AVERAGE(E8,G8)</f>
        <v>97.5</v>
      </c>
      <c r="J8" s="12">
        <v>220</v>
      </c>
      <c r="K8" s="12">
        <f>POWER(J8,-1)</f>
        <v>0.004545454545454545</v>
      </c>
      <c r="L8" s="13">
        <f>PRODUCT(I8,K8)</f>
        <v>0.4431818181818182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50</v>
      </c>
      <c r="C9" s="12">
        <v>40</v>
      </c>
      <c r="D9" s="12">
        <v>39</v>
      </c>
      <c r="E9" s="12">
        <v>25</v>
      </c>
      <c r="F9" s="12">
        <v>21</v>
      </c>
      <c r="G9" s="12">
        <f aca="true" t="shared" si="2" ref="G9:G43">PRODUCT(F9,2)</f>
        <v>42</v>
      </c>
      <c r="H9" s="12">
        <f t="shared" si="0"/>
        <v>39.2</v>
      </c>
      <c r="I9" s="12">
        <f t="shared" si="1"/>
        <v>33.5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5</v>
      </c>
      <c r="C10" s="12">
        <v>11</v>
      </c>
      <c r="D10" s="12">
        <v>7</v>
      </c>
      <c r="E10" s="12">
        <v>23</v>
      </c>
      <c r="F10" s="12">
        <v>1</v>
      </c>
      <c r="G10" s="12">
        <f t="shared" si="2"/>
        <v>2</v>
      </c>
      <c r="H10" s="12">
        <f t="shared" si="0"/>
        <v>9.6</v>
      </c>
      <c r="I10" s="12">
        <f t="shared" si="1"/>
        <v>12.5</v>
      </c>
      <c r="J10" s="12">
        <v>220</v>
      </c>
      <c r="K10" s="12">
        <f aca="true" t="shared" si="3" ref="K10:K34">POWER(J10,-1)</f>
        <v>0.004545454545454545</v>
      </c>
      <c r="L10" s="13">
        <f aca="true" t="shared" si="4" ref="L10:L34">PRODUCT(I10,K10)</f>
        <v>0.056818181818181816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4</v>
      </c>
      <c r="C11" s="12">
        <v>3</v>
      </c>
      <c r="D11" s="12">
        <v>2</v>
      </c>
      <c r="E11" s="12">
        <v>5</v>
      </c>
      <c r="F11" s="12">
        <v>1</v>
      </c>
      <c r="G11" s="12">
        <f t="shared" si="2"/>
        <v>2</v>
      </c>
      <c r="H11" s="12">
        <f t="shared" si="0"/>
        <v>3.2</v>
      </c>
      <c r="I11" s="12">
        <f t="shared" si="1"/>
        <v>3.5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389</v>
      </c>
      <c r="C12" s="12">
        <v>543</v>
      </c>
      <c r="D12" s="12">
        <v>2043</v>
      </c>
      <c r="E12" s="12">
        <v>2567</v>
      </c>
      <c r="F12" s="12">
        <v>1488</v>
      </c>
      <c r="G12" s="12">
        <f t="shared" si="2"/>
        <v>2976</v>
      </c>
      <c r="H12" s="12">
        <f t="shared" si="0"/>
        <v>1703.6</v>
      </c>
      <c r="I12" s="12">
        <f t="shared" si="1"/>
        <v>2771.5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46</v>
      </c>
      <c r="C13" s="12">
        <v>70</v>
      </c>
      <c r="D13" s="12">
        <v>106</v>
      </c>
      <c r="E13" s="12">
        <v>91</v>
      </c>
      <c r="F13" s="12">
        <v>126</v>
      </c>
      <c r="G13" s="12">
        <f t="shared" si="2"/>
        <v>252</v>
      </c>
      <c r="H13" s="12">
        <f t="shared" si="0"/>
        <v>113</v>
      </c>
      <c r="I13" s="12">
        <f t="shared" si="1"/>
        <v>171.5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688</v>
      </c>
      <c r="C14" s="12">
        <v>697</v>
      </c>
      <c r="D14" s="12">
        <v>1027</v>
      </c>
      <c r="E14" s="12">
        <v>575</v>
      </c>
      <c r="F14" s="12">
        <v>275</v>
      </c>
      <c r="G14" s="12">
        <f t="shared" si="2"/>
        <v>550</v>
      </c>
      <c r="H14" s="12">
        <f t="shared" si="0"/>
        <v>707.4</v>
      </c>
      <c r="I14" s="12">
        <f t="shared" si="1"/>
        <v>562.5</v>
      </c>
      <c r="J14" s="12">
        <v>300</v>
      </c>
      <c r="K14" s="12">
        <f t="shared" si="3"/>
        <v>0.0033333333333333335</v>
      </c>
      <c r="L14" s="13">
        <f t="shared" si="4"/>
        <v>1.8750000000000002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56</v>
      </c>
      <c r="C15" s="12">
        <v>99</v>
      </c>
      <c r="D15" s="12">
        <v>96</v>
      </c>
      <c r="E15" s="12">
        <v>70</v>
      </c>
      <c r="F15" s="12">
        <v>28</v>
      </c>
      <c r="G15" s="12">
        <f t="shared" si="2"/>
        <v>56</v>
      </c>
      <c r="H15" s="12">
        <f t="shared" si="0"/>
        <v>75.4</v>
      </c>
      <c r="I15" s="12">
        <f t="shared" si="1"/>
        <v>63</v>
      </c>
      <c r="J15" s="12">
        <v>300</v>
      </c>
      <c r="K15" s="12">
        <f t="shared" si="3"/>
        <v>0.0033333333333333335</v>
      </c>
      <c r="L15" s="13">
        <f t="shared" si="4"/>
        <v>0.21000000000000002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4</v>
      </c>
      <c r="C16" s="12">
        <v>11</v>
      </c>
      <c r="D16" s="12">
        <v>27</v>
      </c>
      <c r="E16" s="12">
        <v>28</v>
      </c>
      <c r="F16" s="12">
        <v>14</v>
      </c>
      <c r="G16" s="12">
        <f t="shared" si="2"/>
        <v>28</v>
      </c>
      <c r="H16" s="12">
        <f t="shared" si="0"/>
        <v>19.6</v>
      </c>
      <c r="I16" s="12">
        <f t="shared" si="1"/>
        <v>28</v>
      </c>
      <c r="J16" s="12">
        <v>600</v>
      </c>
      <c r="K16" s="12">
        <f t="shared" si="3"/>
        <v>0.0016666666666666668</v>
      </c>
      <c r="L16" s="13">
        <f t="shared" si="4"/>
        <v>0.04666666666666667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2</v>
      </c>
      <c r="C17" s="12">
        <v>6</v>
      </c>
      <c r="D17" s="12">
        <v>2</v>
      </c>
      <c r="E17" s="12">
        <v>29</v>
      </c>
      <c r="F17" s="12">
        <v>3</v>
      </c>
      <c r="G17" s="12">
        <f t="shared" si="2"/>
        <v>6</v>
      </c>
      <c r="H17" s="12">
        <f t="shared" si="0"/>
        <v>9</v>
      </c>
      <c r="I17" s="12">
        <f t="shared" si="1"/>
        <v>17.5</v>
      </c>
      <c r="J17" s="12">
        <v>600</v>
      </c>
      <c r="K17" s="12">
        <f t="shared" si="3"/>
        <v>0.0016666666666666668</v>
      </c>
      <c r="L17" s="13">
        <f t="shared" si="4"/>
        <v>0.029166666666666667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242</v>
      </c>
      <c r="C18" s="12">
        <v>397</v>
      </c>
      <c r="D18" s="12">
        <v>384</v>
      </c>
      <c r="E18" s="12">
        <v>399</v>
      </c>
      <c r="F18" s="12">
        <v>171</v>
      </c>
      <c r="G18" s="12">
        <f t="shared" si="2"/>
        <v>342</v>
      </c>
      <c r="H18" s="12">
        <f t="shared" si="0"/>
        <v>352.8</v>
      </c>
      <c r="I18" s="12">
        <f t="shared" si="1"/>
        <v>370.5</v>
      </c>
      <c r="J18" s="14">
        <v>750</v>
      </c>
      <c r="K18" s="12">
        <f t="shared" si="3"/>
        <v>0.0013333333333333333</v>
      </c>
      <c r="L18" s="13">
        <f t="shared" si="4"/>
        <v>0.494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134</v>
      </c>
      <c r="C19" s="12">
        <v>181</v>
      </c>
      <c r="D19" s="12">
        <v>190</v>
      </c>
      <c r="E19" s="12">
        <v>161</v>
      </c>
      <c r="F19" s="12">
        <v>114</v>
      </c>
      <c r="G19" s="12">
        <f t="shared" si="2"/>
        <v>228</v>
      </c>
      <c r="H19" s="12">
        <f t="shared" si="0"/>
        <v>178.8</v>
      </c>
      <c r="I19" s="12">
        <f t="shared" si="1"/>
        <v>194.5</v>
      </c>
      <c r="J19" s="14">
        <v>1800</v>
      </c>
      <c r="K19" s="12">
        <f t="shared" si="3"/>
        <v>0.0005555555555555556</v>
      </c>
      <c r="L19" s="13">
        <f t="shared" si="4"/>
        <v>0.10805555555555556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0</v>
      </c>
      <c r="C21" s="12">
        <v>2</v>
      </c>
      <c r="D21" s="12">
        <v>1</v>
      </c>
      <c r="E21" s="12">
        <v>0</v>
      </c>
      <c r="F21" s="12">
        <v>6</v>
      </c>
      <c r="G21" s="12">
        <f t="shared" si="2"/>
        <v>12</v>
      </c>
      <c r="H21" s="12">
        <f t="shared" si="0"/>
        <v>3</v>
      </c>
      <c r="I21" s="12">
        <f t="shared" si="1"/>
        <v>6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215</v>
      </c>
      <c r="C22" s="12">
        <v>191</v>
      </c>
      <c r="D22" s="12">
        <v>733</v>
      </c>
      <c r="E22" s="12">
        <v>618</v>
      </c>
      <c r="F22" s="12">
        <v>431</v>
      </c>
      <c r="G22" s="12">
        <f t="shared" si="2"/>
        <v>862</v>
      </c>
      <c r="H22" s="12">
        <f>AVERAGE(B22,C22,D22,E22,G22)</f>
        <v>523.8</v>
      </c>
      <c r="I22" s="12">
        <f>AVERAGE(E22,G22)</f>
        <v>740</v>
      </c>
      <c r="J22" s="14">
        <v>3300</v>
      </c>
      <c r="K22" s="12">
        <f t="shared" si="3"/>
        <v>0.00030303030303030303</v>
      </c>
      <c r="L22" s="13">
        <f t="shared" si="4"/>
        <v>0.22424242424242424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3">AVERAGE(B23,C23,D23,E23,G23)</f>
        <v>0</v>
      </c>
      <c r="I23" s="12">
        <f aca="true" t="shared" si="6" ref="I23:I43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133</v>
      </c>
      <c r="C26" s="12">
        <v>191</v>
      </c>
      <c r="D26" s="12">
        <v>184</v>
      </c>
      <c r="E26" s="12">
        <v>177</v>
      </c>
      <c r="F26" s="12">
        <v>64</v>
      </c>
      <c r="G26" s="12">
        <f t="shared" si="2"/>
        <v>128</v>
      </c>
      <c r="H26" s="12">
        <f t="shared" si="5"/>
        <v>162.6</v>
      </c>
      <c r="I26" s="12">
        <f t="shared" si="6"/>
        <v>152.5</v>
      </c>
      <c r="J26" s="14">
        <v>5500</v>
      </c>
      <c r="K26" s="12">
        <f t="shared" si="3"/>
        <v>0.0001818181818181818</v>
      </c>
      <c r="L26" s="13">
        <f t="shared" si="4"/>
        <v>0.027727272727272725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15</v>
      </c>
      <c r="C30" s="12">
        <v>18</v>
      </c>
      <c r="D30" s="12">
        <v>0</v>
      </c>
      <c r="E30" s="12">
        <v>0</v>
      </c>
      <c r="F30" s="12">
        <v>0</v>
      </c>
      <c r="G30" s="12">
        <f t="shared" si="2"/>
        <v>0</v>
      </c>
      <c r="H30" s="12">
        <f t="shared" si="5"/>
        <v>6.6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>
        <v>300</v>
      </c>
      <c r="K31" s="12">
        <f t="shared" si="3"/>
        <v>0.0033333333333333335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4</v>
      </c>
      <c r="C32" s="12">
        <v>1</v>
      </c>
      <c r="D32" s="12">
        <v>4</v>
      </c>
      <c r="E32" s="12">
        <v>1</v>
      </c>
      <c r="F32" s="12">
        <v>2</v>
      </c>
      <c r="G32" s="12">
        <f t="shared" si="2"/>
        <v>4</v>
      </c>
      <c r="H32" s="12">
        <f t="shared" si="5"/>
        <v>2.8</v>
      </c>
      <c r="I32" s="12">
        <f t="shared" si="6"/>
        <v>2.5</v>
      </c>
      <c r="J32" s="14">
        <v>900</v>
      </c>
      <c r="K32" s="12">
        <f t="shared" si="3"/>
        <v>0.0011111111111111111</v>
      </c>
      <c r="L32" s="13">
        <f t="shared" si="4"/>
        <v>0.002777777777777778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0</v>
      </c>
      <c r="C33" s="12">
        <v>0</v>
      </c>
      <c r="D33" s="12">
        <v>3</v>
      </c>
      <c r="E33" s="12">
        <v>89</v>
      </c>
      <c r="F33" s="12">
        <v>169</v>
      </c>
      <c r="G33" s="12">
        <f t="shared" si="2"/>
        <v>338</v>
      </c>
      <c r="H33" s="12">
        <f t="shared" si="5"/>
        <v>86</v>
      </c>
      <c r="I33" s="12">
        <f t="shared" si="6"/>
        <v>213.5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>
        <v>700</v>
      </c>
      <c r="K34" s="12">
        <f t="shared" si="3"/>
        <v>0.0014285714285714286</v>
      </c>
      <c r="L34" s="13">
        <f t="shared" si="4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</v>
      </c>
      <c r="C35" s="12">
        <v>2</v>
      </c>
      <c r="D35" s="12">
        <v>6</v>
      </c>
      <c r="E35" s="12">
        <v>4</v>
      </c>
      <c r="F35" s="12">
        <v>2</v>
      </c>
      <c r="G35" s="12">
        <f t="shared" si="2"/>
        <v>4</v>
      </c>
      <c r="H35" s="12">
        <f t="shared" si="5"/>
        <v>3.4</v>
      </c>
      <c r="I35" s="12">
        <f t="shared" si="6"/>
        <v>4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29</v>
      </c>
      <c r="B36" s="12">
        <v>1</v>
      </c>
      <c r="C36" s="12">
        <v>1</v>
      </c>
      <c r="D36" s="12">
        <v>0</v>
      </c>
      <c r="E36" s="12">
        <v>19</v>
      </c>
      <c r="F36" s="12">
        <v>1</v>
      </c>
      <c r="G36" s="12">
        <f t="shared" si="2"/>
        <v>2</v>
      </c>
      <c r="H36" s="12">
        <f t="shared" si="5"/>
        <v>4.6</v>
      </c>
      <c r="I36" s="12">
        <f t="shared" si="6"/>
        <v>10.5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30</v>
      </c>
      <c r="B37" s="12">
        <v>2</v>
      </c>
      <c r="C37" s="12">
        <v>2</v>
      </c>
      <c r="D37" s="12">
        <v>2</v>
      </c>
      <c r="E37" s="12">
        <v>19</v>
      </c>
      <c r="F37" s="12">
        <v>0</v>
      </c>
      <c r="G37" s="12">
        <f t="shared" si="2"/>
        <v>0</v>
      </c>
      <c r="H37" s="12">
        <f t="shared" si="5"/>
        <v>5</v>
      </c>
      <c r="I37" s="12">
        <f t="shared" si="6"/>
        <v>9.5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31</v>
      </c>
      <c r="B38" s="12">
        <v>420</v>
      </c>
      <c r="C38" s="12">
        <v>402</v>
      </c>
      <c r="D38" s="12">
        <v>382</v>
      </c>
      <c r="E38" s="12">
        <v>446</v>
      </c>
      <c r="F38" s="12">
        <v>258</v>
      </c>
      <c r="G38" s="12">
        <f t="shared" si="2"/>
        <v>516</v>
      </c>
      <c r="H38" s="12">
        <f t="shared" si="5"/>
        <v>433.2</v>
      </c>
      <c r="I38" s="12">
        <f t="shared" si="6"/>
        <v>481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32</v>
      </c>
      <c r="B39" s="12">
        <v>756</v>
      </c>
      <c r="C39" s="12">
        <v>722</v>
      </c>
      <c r="D39" s="12">
        <v>823</v>
      </c>
      <c r="E39" s="12">
        <v>804</v>
      </c>
      <c r="F39" s="12">
        <v>396</v>
      </c>
      <c r="G39" s="12">
        <f t="shared" si="2"/>
        <v>792</v>
      </c>
      <c r="H39" s="12">
        <f t="shared" si="5"/>
        <v>779.4</v>
      </c>
      <c r="I39" s="12">
        <f t="shared" si="6"/>
        <v>798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33</v>
      </c>
      <c r="B40" s="12">
        <v>1482</v>
      </c>
      <c r="C40" s="12">
        <v>1453</v>
      </c>
      <c r="D40" s="12">
        <v>3920</v>
      </c>
      <c r="E40" s="12">
        <v>2048</v>
      </c>
      <c r="F40" s="12">
        <v>1036</v>
      </c>
      <c r="G40" s="12">
        <f t="shared" si="2"/>
        <v>2072</v>
      </c>
      <c r="H40" s="12">
        <f t="shared" si="5"/>
        <v>2195</v>
      </c>
      <c r="I40" s="12">
        <f t="shared" si="6"/>
        <v>2060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34</v>
      </c>
      <c r="B41" s="12">
        <v>293</v>
      </c>
      <c r="C41" s="12">
        <v>419</v>
      </c>
      <c r="D41" s="12">
        <v>333</v>
      </c>
      <c r="E41" s="12">
        <v>401</v>
      </c>
      <c r="F41" s="12">
        <v>175</v>
      </c>
      <c r="G41" s="12">
        <f t="shared" si="2"/>
        <v>350</v>
      </c>
      <c r="H41" s="12">
        <f t="shared" si="5"/>
        <v>359.2</v>
      </c>
      <c r="I41" s="12">
        <f t="shared" si="6"/>
        <v>375.5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46</v>
      </c>
      <c r="B42" s="12">
        <v>1024</v>
      </c>
      <c r="C42" s="12">
        <v>1536</v>
      </c>
      <c r="D42" s="12">
        <v>2542</v>
      </c>
      <c r="E42" s="12">
        <v>169</v>
      </c>
      <c r="F42" s="12">
        <v>938</v>
      </c>
      <c r="G42" s="12">
        <f t="shared" si="2"/>
        <v>1876</v>
      </c>
      <c r="H42" s="12">
        <f t="shared" si="5"/>
        <v>1429.4</v>
      </c>
      <c r="I42" s="12">
        <f t="shared" si="6"/>
        <v>1022.5</v>
      </c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47</v>
      </c>
      <c r="B43" s="12">
        <v>10</v>
      </c>
      <c r="C43" s="12">
        <v>20</v>
      </c>
      <c r="D43" s="12">
        <v>17</v>
      </c>
      <c r="E43" s="12">
        <v>9</v>
      </c>
      <c r="F43" s="12">
        <v>10</v>
      </c>
      <c r="G43" s="12">
        <f t="shared" si="2"/>
        <v>20</v>
      </c>
      <c r="H43" s="12">
        <f t="shared" si="5"/>
        <v>15.2</v>
      </c>
      <c r="I43" s="12">
        <f t="shared" si="6"/>
        <v>14.5</v>
      </c>
      <c r="J43" s="12"/>
      <c r="K43" s="12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>
        <f>SUM(L8:L43)</f>
        <v>3.5176363636363637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 t="s">
        <v>51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28</v>
      </c>
      <c r="B48" s="12">
        <v>34</v>
      </c>
      <c r="C48" s="12">
        <v>3</v>
      </c>
      <c r="D48" s="12">
        <v>11</v>
      </c>
      <c r="E48" s="12">
        <v>5</v>
      </c>
      <c r="F48" s="12">
        <v>0</v>
      </c>
      <c r="G48" s="12">
        <f>PRODUCT(F48,2)</f>
        <v>0</v>
      </c>
      <c r="H48" s="12">
        <f>AVERAGE(B48,C48,D48,E48,G48)</f>
        <v>10.6</v>
      </c>
      <c r="I48" s="12">
        <f>AVERAGE(E48,G48)</f>
        <v>2.5</v>
      </c>
      <c r="J48" s="12">
        <v>44</v>
      </c>
      <c r="K48" s="12">
        <f>POWER(J48,-1)</f>
        <v>0.022727272727272728</v>
      </c>
      <c r="L48" s="13">
        <f>PRODUCT(I48,K48)</f>
        <v>0.05681818181818182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52</v>
      </c>
      <c r="B49" s="12"/>
      <c r="C49" s="12"/>
      <c r="D49" s="12"/>
      <c r="E49" s="12"/>
      <c r="F49" s="12">
        <v>5</v>
      </c>
      <c r="G49" s="12">
        <f>PRODUCT(F49,2)</f>
        <v>10</v>
      </c>
      <c r="H49" s="12">
        <f>AVERAGE(B49,C49,D49,E49,G49)</f>
        <v>10</v>
      </c>
      <c r="I49" s="12">
        <f>AVERAGE(E49,G49)</f>
        <v>10</v>
      </c>
      <c r="J49" s="12">
        <v>110</v>
      </c>
      <c r="K49" s="12">
        <f>POWER(J49,-1)</f>
        <v>0.00909090909090909</v>
      </c>
      <c r="L49" s="13">
        <f>PRODUCT(I49,K49)</f>
        <v>0.09090909090909091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 t="s">
        <v>55</v>
      </c>
      <c r="C52" s="15"/>
      <c r="D52" s="15"/>
      <c r="E52" s="15"/>
      <c r="F52" s="15"/>
      <c r="G52" s="15"/>
      <c r="H52" s="15"/>
      <c r="I52" s="15"/>
      <c r="J52" s="15"/>
      <c r="K52" s="15"/>
      <c r="L52" s="12">
        <v>2.27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5" t="s">
        <v>54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>
        <v>0.01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3">
        <f>SUM(L45:L54)</f>
        <v>5.945363636363636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 t="s">
        <v>59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2">
        <v>0.82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3" t="s">
        <v>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3">
        <f>SUM(L56:L59)</f>
        <v>6.765363636363636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2002-08-15T06:48:32Z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